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18.06.2021г (4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18.06.2021г (4)'!$A$25:$O$48</definedName>
    <definedName name="едиз" localSheetId="0">[2]константы!$B$3:$B$7</definedName>
    <definedName name="едиз">[3]константы!$B$3:$B$7</definedName>
    <definedName name="_xlnm.Print_Area" localSheetId="0">'ГКПЗ на 18.06.2021г (4)'!$A$1:$O$44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44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</commentList>
</comments>
</file>

<file path=xl/sharedStrings.xml><?xml version="1.0" encoding="utf-8"?>
<sst xmlns="http://schemas.openxmlformats.org/spreadsheetml/2006/main" count="169" uniqueCount="110">
  <si>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</si>
  <si>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</si>
  <si>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</si>
  <si>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</si>
  <si>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</si>
  <si>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</si>
  <si>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</si>
  <si>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</si>
  <si>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</si>
  <si>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</si>
  <si>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</si>
  <si>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</si>
  <si>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</si>
  <si>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</si>
  <si>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</si>
  <si>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</si>
  <si>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</si>
  <si>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</si>
  <si>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</si>
  <si>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</si>
  <si>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</si>
  <si>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</si>
  <si>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</si>
  <si>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</si>
  <si>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</si>
  <si>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</si>
  <si>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</si>
  <si>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</si>
  <si>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</si>
  <si>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</si>
  <si>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</si>
  <si>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</si>
  <si>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</si>
  <si>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</si>
  <si>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</si>
  <si>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</si>
  <si>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</si>
  <si>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</si>
  <si>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</si>
  <si>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</si>
  <si>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</si>
  <si>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</si>
  <si>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</si>
  <si>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</si>
  <si>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</si>
  <si>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</si>
  <si>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</si>
  <si>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</si>
  <si>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</si>
  <si>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</si>
  <si>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</si>
  <si>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</si>
  <si>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</si>
  <si>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</si>
  <si>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</si>
  <si>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</si>
  <si>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</si>
  <si>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</si>
  <si>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</si>
  <si>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</si>
  <si>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</si>
  <si>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</si>
  <si>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</si>
  <si>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</si>
  <si>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</si>
  <si>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</si>
  <si>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</si>
  <si>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не менее 14м.,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</si>
  <si>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</si>
  <si>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</si>
  <si>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</si>
  <si>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</si>
  <si>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</si>
  <si>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</si>
  <si>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</si>
  <si>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</si>
  <si>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</si>
  <si>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</si>
  <si>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</si>
  <si>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</si>
  <si>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</si>
  <si>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</si>
  <si>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</si>
  <si>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</si>
  <si>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</si>
  <si>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</si>
  <si>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</si>
  <si>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</si>
  <si>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</si>
  <si>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</si>
  <si>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</si>
  <si>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</si>
  <si>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</si>
  <si>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</si>
  <si>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Закупка работ по бурение 182 скважин в земле под опоры ЛЭП с последующей их установкой.</t>
  </si>
  <si>
    <t>Скважина диаметром 350мм, глубиной 2м</t>
  </si>
  <si>
    <t>СИП-2 3*95+1*95-0,6/1; СИП-2 3*70+1*70-0,6/1; АВБШв 4*120мс(N)-1; АВБШв 4*50ок(N)-1; АВВГ 4*50ок(N)-1; ААШВ 3*185-10; ААШВ 3*50(ож)-10.</t>
  </si>
  <si>
    <t>Закупка ячеек (ЯКНО 6-430)</t>
  </si>
  <si>
    <t>ЯКНО (воздух/кабель В/К) – 2шт; ЯКНО (воздух/воздух В/В) – 1шт.</t>
  </si>
  <si>
    <t>27.11.0</t>
  </si>
  <si>
    <t>27.11.43.000</t>
  </si>
  <si>
    <t>Закупка трансформаторной подстанции (2КТПБМ-630-10-0,4-УХЛ1)</t>
  </si>
  <si>
    <t>Трансформаторная подстанция (2КТПБМ-630-10-0,4-УХЛ1)</t>
  </si>
  <si>
    <t>Закупка трансформаторной подстанции (КТПн 250-10-0,4)</t>
  </si>
  <si>
    <t>Трансформаторная подстанция (КТПн 250-10-0,4)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</si>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</sst>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"/>
      <sheetName val="ГКПЗ на 18.06.2021г (2)"/>
      <sheetName val="ГКПЗ на 18.06.2021г (3)"/>
      <sheetName val="ГКПЗ на 18.06.2021г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Normal="100" workbookViewId="0">
      <pane xSplit="5" ySplit="25" topLeftCell="F26" activePane="bottomRight" state="frozen"/>
      <selection pane="topRight" activeCell="F1" sqref="F1"/>
      <selection pane="bottomLeft" activeCell="A26" sqref="A26"/>
      <selection pane="bottomRight" activeCell="A43" sqref="A43:XFD43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68" customWidth="1"/>
    <col min="5" max="5" width="36.85546875" style="68" customWidth="1"/>
    <col min="6" max="7" width="7.42578125" style="36" customWidth="1"/>
    <col min="8" max="8" width="8.5703125" style="69" customWidth="1"/>
    <col min="9" max="10" width="15" style="36" customWidth="1"/>
    <col min="11" max="11" width="13" style="69" customWidth="1"/>
    <col min="12" max="12" width="13.42578125" style="36" customWidth="1"/>
    <col min="13" max="13" width="12.5703125" style="36" customWidth="1"/>
    <col min="14" max="15" width="7.42578125" style="71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22.5" x14ac:dyDescent="0.25">
      <c r="A26" s="38">
        <v>1</v>
      </c>
      <c r="B26" s="42" t="s">
        <v>39</v>
      </c>
      <c r="C26" s="42" t="s">
        <v>40</v>
      </c>
      <c r="D26" s="43" t="s">
        <v>41</v>
      </c>
      <c r="E26" s="43" t="s">
        <v>42</v>
      </c>
      <c r="F26" s="44">
        <v>796</v>
      </c>
      <c r="G26" s="45" t="s">
        <v>43</v>
      </c>
      <c r="H26" s="46">
        <v>330</v>
      </c>
      <c r="I26" s="44">
        <f t="shared" ref="I26:I43" si="0">$E$15</f>
        <v>98406000000</v>
      </c>
      <c r="J26" s="44" t="s">
        <v>44</v>
      </c>
      <c r="K26" s="46">
        <v>3762000</v>
      </c>
      <c r="L26" s="47">
        <v>44232</v>
      </c>
      <c r="M26" s="47">
        <v>44316</v>
      </c>
      <c r="N26" s="48" t="s">
        <v>45</v>
      </c>
      <c r="O26" s="48" t="s">
        <v>46</v>
      </c>
      <c r="P26" s="49"/>
    </row>
    <row r="27" spans="1:16" s="20" customFormat="1" ht="45" x14ac:dyDescent="0.25">
      <c r="A27" s="38">
        <v>2</v>
      </c>
      <c r="B27" s="42" t="s">
        <v>47</v>
      </c>
      <c r="C27" s="48" t="s">
        <v>48</v>
      </c>
      <c r="D27" s="43" t="s">
        <v>49</v>
      </c>
      <c r="E27" s="50" t="s">
        <v>50</v>
      </c>
      <c r="F27" s="51">
        <v>112</v>
      </c>
      <c r="G27" s="44" t="s">
        <v>51</v>
      </c>
      <c r="H27" s="46">
        <v>2604</v>
      </c>
      <c r="I27" s="44">
        <f t="shared" si="0"/>
        <v>98406000000</v>
      </c>
      <c r="J27" s="44" t="str">
        <f t="shared" ref="J27:J43" si="1">$J$26</f>
        <v>г.Нерюнгри РС(Я)</v>
      </c>
      <c r="K27" s="46">
        <v>130668.76</v>
      </c>
      <c r="L27" s="47">
        <v>44230</v>
      </c>
      <c r="M27" s="47">
        <v>44560</v>
      </c>
      <c r="N27" s="48" t="s">
        <v>52</v>
      </c>
      <c r="O27" s="48" t="s">
        <v>46</v>
      </c>
      <c r="P27" s="49"/>
    </row>
    <row r="28" spans="1:16" s="20" customFormat="1" ht="45" x14ac:dyDescent="0.25">
      <c r="A28" s="38">
        <v>3</v>
      </c>
      <c r="B28" s="42" t="s">
        <v>53</v>
      </c>
      <c r="C28" s="48" t="s">
        <v>54</v>
      </c>
      <c r="D28" s="43" t="s">
        <v>55</v>
      </c>
      <c r="E28" s="50" t="s">
        <v>56</v>
      </c>
      <c r="F28" s="52" t="s">
        <v>57</v>
      </c>
      <c r="G28" s="44" t="s">
        <v>58</v>
      </c>
      <c r="H28" s="46">
        <v>1</v>
      </c>
      <c r="I28" s="44">
        <f t="shared" si="0"/>
        <v>98406000000</v>
      </c>
      <c r="J28" s="44" t="str">
        <f t="shared" si="1"/>
        <v>г.Нерюнгри РС(Я)</v>
      </c>
      <c r="K28" s="46">
        <v>2160</v>
      </c>
      <c r="L28" s="47">
        <v>44265</v>
      </c>
      <c r="M28" s="47">
        <v>44560</v>
      </c>
      <c r="N28" s="48" t="s">
        <v>52</v>
      </c>
      <c r="O28" s="48" t="s">
        <v>46</v>
      </c>
      <c r="P28" s="53"/>
    </row>
    <row r="29" spans="1:16" s="20" customFormat="1" ht="33.75" x14ac:dyDescent="0.25">
      <c r="A29" s="38">
        <v>4</v>
      </c>
      <c r="B29" s="42" t="s">
        <v>59</v>
      </c>
      <c r="C29" s="48" t="s">
        <v>60</v>
      </c>
      <c r="D29" s="43" t="s">
        <v>61</v>
      </c>
      <c r="E29" s="50" t="s">
        <v>62</v>
      </c>
      <c r="F29" s="52">
        <v>879</v>
      </c>
      <c r="G29" s="44" t="s">
        <v>63</v>
      </c>
      <c r="H29" s="46">
        <v>3</v>
      </c>
      <c r="I29" s="44">
        <f t="shared" si="0"/>
        <v>98406000000</v>
      </c>
      <c r="J29" s="44" t="str">
        <f t="shared" si="1"/>
        <v>г.Нерюнгри РС(Я)</v>
      </c>
      <c r="K29" s="46">
        <f>30781.7+117138.47+30781.7</f>
        <v>178701.87000000002</v>
      </c>
      <c r="L29" s="47">
        <v>44331</v>
      </c>
      <c r="M29" s="47">
        <v>44560</v>
      </c>
      <c r="N29" s="48" t="s">
        <v>64</v>
      </c>
      <c r="O29" s="48" t="s">
        <v>65</v>
      </c>
      <c r="P29" s="54"/>
    </row>
    <row r="30" spans="1:16" s="20" customFormat="1" ht="45" x14ac:dyDescent="0.25">
      <c r="A30" s="38">
        <v>5</v>
      </c>
      <c r="B30" s="42" t="s">
        <v>53</v>
      </c>
      <c r="C30" s="48" t="s">
        <v>54</v>
      </c>
      <c r="D30" s="43" t="s">
        <v>66</v>
      </c>
      <c r="E30" s="50" t="s">
        <v>67</v>
      </c>
      <c r="F30" s="51" t="s">
        <v>57</v>
      </c>
      <c r="G30" s="44" t="s">
        <v>58</v>
      </c>
      <c r="H30" s="46">
        <v>1</v>
      </c>
      <c r="I30" s="44">
        <f t="shared" si="0"/>
        <v>98406000000</v>
      </c>
      <c r="J30" s="44" t="str">
        <f t="shared" si="1"/>
        <v>г.Нерюнгри РС(Я)</v>
      </c>
      <c r="K30" s="46">
        <v>2016</v>
      </c>
      <c r="L30" s="47">
        <v>44277</v>
      </c>
      <c r="M30" s="47">
        <v>44560</v>
      </c>
      <c r="N30" s="48" t="s">
        <v>52</v>
      </c>
      <c r="O30" s="48" t="s">
        <v>46</v>
      </c>
      <c r="P30" s="53"/>
    </row>
    <row r="31" spans="1:16" s="20" customFormat="1" ht="45" collapsed="1" x14ac:dyDescent="0.25">
      <c r="A31" s="38">
        <v>6</v>
      </c>
      <c r="B31" s="42" t="s">
        <v>68</v>
      </c>
      <c r="C31" s="48" t="s">
        <v>69</v>
      </c>
      <c r="D31" s="43" t="s">
        <v>70</v>
      </c>
      <c r="E31" s="50" t="s">
        <v>71</v>
      </c>
      <c r="F31" s="52" t="s">
        <v>72</v>
      </c>
      <c r="G31" s="44" t="s">
        <v>73</v>
      </c>
      <c r="H31" s="46">
        <v>17.350000000000001</v>
      </c>
      <c r="I31" s="44">
        <f t="shared" si="0"/>
        <v>98406000000</v>
      </c>
      <c r="J31" s="44" t="str">
        <f t="shared" si="1"/>
        <v>г.Нерюнгри РС(Я)</v>
      </c>
      <c r="K31" s="46">
        <v>7055110.6500000004</v>
      </c>
      <c r="L31" s="47">
        <v>44232</v>
      </c>
      <c r="M31" s="47">
        <v>44316</v>
      </c>
      <c r="N31" s="48" t="s">
        <v>64</v>
      </c>
      <c r="O31" s="48" t="s">
        <v>65</v>
      </c>
      <c r="P31" s="49"/>
    </row>
    <row r="32" spans="1:16" s="20" customFormat="1" ht="45" x14ac:dyDescent="0.25">
      <c r="A32" s="38">
        <v>7</v>
      </c>
      <c r="B32" s="42" t="s">
        <v>74</v>
      </c>
      <c r="C32" s="55" t="s">
        <v>75</v>
      </c>
      <c r="D32" s="43" t="s">
        <v>76</v>
      </c>
      <c r="E32" s="50" t="s">
        <v>77</v>
      </c>
      <c r="F32" s="51">
        <v>796</v>
      </c>
      <c r="G32" s="44" t="s">
        <v>43</v>
      </c>
      <c r="H32" s="46">
        <f>2+18+30+30+100+50</f>
        <v>230</v>
      </c>
      <c r="I32" s="44">
        <f t="shared" si="0"/>
        <v>98406000000</v>
      </c>
      <c r="J32" s="44" t="str">
        <f t="shared" si="1"/>
        <v>г.Нерюнгри РС(Я)</v>
      </c>
      <c r="K32" s="46">
        <f>22160+205502.48+192529.36+43584+25200+13310+6050+34267.2+34267.2</f>
        <v>576870.23999999987</v>
      </c>
      <c r="L32" s="47">
        <v>44378</v>
      </c>
      <c r="M32" s="47">
        <v>44459</v>
      </c>
      <c r="N32" s="48" t="s">
        <v>64</v>
      </c>
      <c r="O32" s="48" t="s">
        <v>65</v>
      </c>
      <c r="P32" s="56"/>
    </row>
    <row r="33" spans="1:16" s="20" customFormat="1" ht="33.75" x14ac:dyDescent="0.25">
      <c r="A33" s="38">
        <v>8</v>
      </c>
      <c r="B33" s="42" t="s">
        <v>78</v>
      </c>
      <c r="C33" s="48" t="s">
        <v>79</v>
      </c>
      <c r="D33" s="57" t="s">
        <v>80</v>
      </c>
      <c r="E33" s="50" t="s">
        <v>81</v>
      </c>
      <c r="F33" s="51">
        <v>796</v>
      </c>
      <c r="G33" s="44" t="s">
        <v>43</v>
      </c>
      <c r="H33" s="58">
        <v>409</v>
      </c>
      <c r="I33" s="44">
        <f t="shared" si="0"/>
        <v>98406000000</v>
      </c>
      <c r="J33" s="44" t="str">
        <f t="shared" si="1"/>
        <v>г.Нерюнгри РС(Я)</v>
      </c>
      <c r="K33" s="46">
        <v>200000</v>
      </c>
      <c r="L33" s="47">
        <v>44378</v>
      </c>
      <c r="M33" s="47">
        <v>44459</v>
      </c>
      <c r="N33" s="48" t="s">
        <v>64</v>
      </c>
      <c r="O33" s="48" t="s">
        <v>65</v>
      </c>
      <c r="P33" s="56"/>
    </row>
    <row r="34" spans="1:16" s="20" customFormat="1" ht="39" customHeight="1" collapsed="1" x14ac:dyDescent="0.25">
      <c r="A34" s="38">
        <v>9</v>
      </c>
      <c r="B34" s="42" t="s">
        <v>47</v>
      </c>
      <c r="C34" s="48" t="s">
        <v>82</v>
      </c>
      <c r="D34" s="43" t="s">
        <v>83</v>
      </c>
      <c r="E34" s="50" t="s">
        <v>84</v>
      </c>
      <c r="F34" s="52">
        <v>879</v>
      </c>
      <c r="G34" s="44" t="s">
        <v>63</v>
      </c>
      <c r="H34" s="46">
        <v>60</v>
      </c>
      <c r="I34" s="44">
        <f t="shared" si="0"/>
        <v>98406000000</v>
      </c>
      <c r="J34" s="44" t="str">
        <f t="shared" si="1"/>
        <v>г.Нерюнгри РС(Я)</v>
      </c>
      <c r="K34" s="46">
        <f>14640*H34</f>
        <v>878400</v>
      </c>
      <c r="L34" s="47">
        <v>44409</v>
      </c>
      <c r="M34" s="47">
        <v>44489</v>
      </c>
      <c r="N34" s="48" t="s">
        <v>64</v>
      </c>
      <c r="O34" s="48" t="s">
        <v>65</v>
      </c>
    </row>
    <row r="35" spans="1:16" s="20" customFormat="1" ht="56.25" x14ac:dyDescent="0.25">
      <c r="A35" s="38">
        <v>10</v>
      </c>
      <c r="B35" s="42" t="s">
        <v>78</v>
      </c>
      <c r="C35" s="48" t="s">
        <v>79</v>
      </c>
      <c r="D35" s="57" t="s">
        <v>85</v>
      </c>
      <c r="E35" s="50" t="s">
        <v>86</v>
      </c>
      <c r="F35" s="51">
        <v>796</v>
      </c>
      <c r="G35" s="44" t="s">
        <v>43</v>
      </c>
      <c r="H35" s="58">
        <f>100+300+300+50+1500+1500</f>
        <v>3750</v>
      </c>
      <c r="I35" s="44">
        <f t="shared" si="0"/>
        <v>98406000000</v>
      </c>
      <c r="J35" s="44" t="str">
        <f t="shared" si="1"/>
        <v>г.Нерюнгри РС(Я)</v>
      </c>
      <c r="K35" s="46">
        <f>14327+49854+48168+14400+30420+26100</f>
        <v>183269</v>
      </c>
      <c r="L35" s="47">
        <v>44409</v>
      </c>
      <c r="M35" s="47">
        <v>44489</v>
      </c>
      <c r="N35" s="48" t="s">
        <v>64</v>
      </c>
      <c r="O35" s="48" t="s">
        <v>65</v>
      </c>
    </row>
    <row r="36" spans="1:16" s="20" customFormat="1" ht="56.25" x14ac:dyDescent="0.25">
      <c r="A36" s="38">
        <v>11</v>
      </c>
      <c r="B36" s="42" t="s">
        <v>78</v>
      </c>
      <c r="C36" s="48" t="s">
        <v>87</v>
      </c>
      <c r="D36" s="59" t="s">
        <v>88</v>
      </c>
      <c r="E36" s="43" t="s">
        <v>89</v>
      </c>
      <c r="F36" s="44">
        <v>796</v>
      </c>
      <c r="G36" s="45" t="s">
        <v>43</v>
      </c>
      <c r="H36" s="58">
        <f>500+500+400+100</f>
        <v>1500</v>
      </c>
      <c r="I36" s="44">
        <f t="shared" si="0"/>
        <v>98406000000</v>
      </c>
      <c r="J36" s="44" t="str">
        <f t="shared" si="1"/>
        <v>г.Нерюнгри РС(Я)</v>
      </c>
      <c r="K36" s="46">
        <f>231630+3860+48568+33176</f>
        <v>317234</v>
      </c>
      <c r="L36" s="47">
        <v>44409</v>
      </c>
      <c r="M36" s="47">
        <v>44489</v>
      </c>
      <c r="N36" s="48" t="s">
        <v>64</v>
      </c>
      <c r="O36" s="48" t="s">
        <v>65</v>
      </c>
    </row>
    <row r="37" spans="1:16" s="20" customFormat="1" ht="22.5" x14ac:dyDescent="0.25">
      <c r="A37" s="38">
        <v>12</v>
      </c>
      <c r="B37" s="60" t="s">
        <v>90</v>
      </c>
      <c r="C37" s="61" t="s">
        <v>91</v>
      </c>
      <c r="D37" s="50" t="s">
        <v>92</v>
      </c>
      <c r="E37" s="50" t="s">
        <v>93</v>
      </c>
      <c r="F37" s="51">
        <v>879</v>
      </c>
      <c r="G37" s="44" t="s">
        <v>63</v>
      </c>
      <c r="H37" s="46">
        <v>300</v>
      </c>
      <c r="I37" s="44">
        <f t="shared" si="0"/>
        <v>98406000000</v>
      </c>
      <c r="J37" s="44" t="str">
        <f t="shared" si="1"/>
        <v>г.Нерюнгри РС(Я)</v>
      </c>
      <c r="K37" s="46">
        <v>8346672</v>
      </c>
      <c r="L37" s="47">
        <v>43908</v>
      </c>
      <c r="M37" s="47">
        <v>44560</v>
      </c>
      <c r="N37" s="48" t="s">
        <v>52</v>
      </c>
      <c r="O37" s="48" t="s">
        <v>46</v>
      </c>
      <c r="P37" s="49"/>
    </row>
    <row r="38" spans="1:16" s="20" customFormat="1" ht="33.75" x14ac:dyDescent="0.25">
      <c r="A38" s="38">
        <v>13</v>
      </c>
      <c r="B38" s="60" t="s">
        <v>90</v>
      </c>
      <c r="C38" s="61" t="s">
        <v>91</v>
      </c>
      <c r="D38" s="50" t="s">
        <v>94</v>
      </c>
      <c r="E38" s="50" t="s">
        <v>95</v>
      </c>
      <c r="F38" s="51">
        <v>879</v>
      </c>
      <c r="G38" s="44" t="s">
        <v>63</v>
      </c>
      <c r="H38" s="46">
        <v>182</v>
      </c>
      <c r="I38" s="44">
        <f t="shared" si="0"/>
        <v>98406000000</v>
      </c>
      <c r="J38" s="44" t="str">
        <f t="shared" si="1"/>
        <v>г.Нерюнгри РС(Я)</v>
      </c>
      <c r="K38" s="46">
        <v>4611297.5999999996</v>
      </c>
      <c r="L38" s="47">
        <v>43908</v>
      </c>
      <c r="M38" s="47">
        <v>44560</v>
      </c>
      <c r="N38" s="48" t="s">
        <v>52</v>
      </c>
      <c r="O38" s="48" t="s">
        <v>46</v>
      </c>
      <c r="P38" s="49"/>
    </row>
    <row r="39" spans="1:16" s="20" customFormat="1" ht="45" collapsed="1" x14ac:dyDescent="0.25">
      <c r="A39" s="38">
        <v>14</v>
      </c>
      <c r="B39" s="42" t="s">
        <v>68</v>
      </c>
      <c r="C39" s="48" t="s">
        <v>69</v>
      </c>
      <c r="D39" s="43" t="s">
        <v>70</v>
      </c>
      <c r="E39" s="50" t="s">
        <v>96</v>
      </c>
      <c r="F39" s="52" t="s">
        <v>72</v>
      </c>
      <c r="G39" s="44" t="s">
        <v>73</v>
      </c>
      <c r="H39" s="46">
        <v>4.95</v>
      </c>
      <c r="I39" s="44">
        <f t="shared" si="0"/>
        <v>98406000000</v>
      </c>
      <c r="J39" s="44" t="str">
        <f t="shared" si="1"/>
        <v>г.Нерюнгри РС(Я)</v>
      </c>
      <c r="K39" s="46">
        <v>3472380.34</v>
      </c>
      <c r="L39" s="47">
        <v>44277</v>
      </c>
      <c r="M39" s="47">
        <v>44377</v>
      </c>
      <c r="N39" s="48" t="s">
        <v>64</v>
      </c>
      <c r="O39" s="48" t="s">
        <v>65</v>
      </c>
      <c r="P39" s="49"/>
    </row>
    <row r="40" spans="1:16" s="20" customFormat="1" ht="22.5" collapsed="1" x14ac:dyDescent="0.25">
      <c r="A40" s="38">
        <v>15</v>
      </c>
      <c r="B40" s="62" t="s">
        <v>74</v>
      </c>
      <c r="C40" s="55" t="s">
        <v>75</v>
      </c>
      <c r="D40" s="43" t="s">
        <v>97</v>
      </c>
      <c r="E40" s="50" t="s">
        <v>98</v>
      </c>
      <c r="F40" s="51">
        <v>796</v>
      </c>
      <c r="G40" s="44" t="s">
        <v>43</v>
      </c>
      <c r="H40" s="46">
        <v>3</v>
      </c>
      <c r="I40" s="44">
        <f>'[1]ГКПЗ на 22.03.2021г (2)'!$E$15</f>
        <v>98406000000</v>
      </c>
      <c r="J40" s="44" t="str">
        <f>'[1]ГКПЗ на 22.03.2021г (2)'!$J$26</f>
        <v>г.Нерюнгри РС(Я)</v>
      </c>
      <c r="K40" s="46">
        <v>2874900</v>
      </c>
      <c r="L40" s="47">
        <v>44292</v>
      </c>
      <c r="M40" s="47">
        <v>44397</v>
      </c>
      <c r="N40" s="48" t="s">
        <v>64</v>
      </c>
      <c r="O40" s="48" t="s">
        <v>65</v>
      </c>
      <c r="P40" s="49"/>
    </row>
    <row r="41" spans="1:16" s="20" customFormat="1" ht="22.5" x14ac:dyDescent="0.25">
      <c r="A41" s="38">
        <v>16</v>
      </c>
      <c r="B41" s="42" t="s">
        <v>99</v>
      </c>
      <c r="C41" s="48" t="s">
        <v>100</v>
      </c>
      <c r="D41" s="43" t="s">
        <v>101</v>
      </c>
      <c r="E41" s="50" t="s">
        <v>102</v>
      </c>
      <c r="F41" s="44">
        <v>796</v>
      </c>
      <c r="G41" s="45" t="s">
        <v>43</v>
      </c>
      <c r="H41" s="63">
        <v>1</v>
      </c>
      <c r="I41" s="44">
        <f t="shared" ref="I41:I42" si="2">$E$15</f>
        <v>98406000000</v>
      </c>
      <c r="J41" s="44" t="str">
        <f t="shared" ref="J41:J42" si="3">$J$26</f>
        <v>г.Нерюнгри РС(Я)</v>
      </c>
      <c r="K41" s="46">
        <v>5880640</v>
      </c>
      <c r="L41" s="47">
        <v>44348</v>
      </c>
      <c r="M41" s="47">
        <v>44459</v>
      </c>
      <c r="N41" s="48" t="s">
        <v>64</v>
      </c>
      <c r="O41" s="48" t="s">
        <v>65</v>
      </c>
    </row>
    <row r="42" spans="1:16" s="20" customFormat="1" ht="22.5" x14ac:dyDescent="0.25">
      <c r="A42" s="38">
        <v>17</v>
      </c>
      <c r="B42" s="42" t="s">
        <v>99</v>
      </c>
      <c r="C42" s="48" t="s">
        <v>100</v>
      </c>
      <c r="D42" s="43" t="s">
        <v>103</v>
      </c>
      <c r="E42" s="50" t="s">
        <v>104</v>
      </c>
      <c r="F42" s="44">
        <v>796</v>
      </c>
      <c r="G42" s="45" t="s">
        <v>43</v>
      </c>
      <c r="H42" s="63">
        <v>1</v>
      </c>
      <c r="I42" s="44">
        <f t="shared" si="2"/>
        <v>98406000000</v>
      </c>
      <c r="J42" s="44" t="str">
        <f t="shared" si="3"/>
        <v>г.Нерюнгри РС(Я)</v>
      </c>
      <c r="K42" s="46">
        <v>886440</v>
      </c>
      <c r="L42" s="47">
        <v>44348</v>
      </c>
      <c r="M42" s="47">
        <v>44459</v>
      </c>
      <c r="N42" s="48" t="s">
        <v>64</v>
      </c>
      <c r="O42" s="48" t="s">
        <v>65</v>
      </c>
    </row>
    <row r="43" spans="1:16" s="20" customFormat="1" hidden="1" outlineLevel="1" x14ac:dyDescent="0.25">
      <c r="A43" s="38">
        <v>19</v>
      </c>
      <c r="B43" s="64"/>
      <c r="C43" s="65"/>
      <c r="D43" s="66"/>
      <c r="E43" s="67"/>
      <c r="F43" s="52"/>
      <c r="G43" s="44"/>
      <c r="H43" s="63"/>
      <c r="I43" s="44">
        <f t="shared" si="0"/>
        <v>98406000000</v>
      </c>
      <c r="J43" s="44" t="str">
        <f t="shared" si="1"/>
        <v>г.Нерюнгри РС(Я)</v>
      </c>
      <c r="K43" s="46"/>
      <c r="L43" s="44"/>
      <c r="M43" s="47"/>
      <c r="N43" s="65"/>
      <c r="O43" s="65"/>
    </row>
    <row r="44" spans="1:16" customFormat="1" collapsed="1" x14ac:dyDescent="0.25">
      <c r="A44" s="36"/>
      <c r="B44" s="36"/>
      <c r="C44" s="36"/>
      <c r="D44" s="68"/>
      <c r="E44" s="68"/>
      <c r="F44" s="36"/>
      <c r="G44" s="36"/>
      <c r="H44" s="69"/>
      <c r="I44" s="36"/>
      <c r="J44" s="36"/>
      <c r="K44" s="70">
        <f>SUM(K26:K43)</f>
        <v>39358760.460000008</v>
      </c>
      <c r="L44" s="36"/>
      <c r="M44" s="36"/>
      <c r="N44" s="71"/>
      <c r="O44" s="71"/>
      <c r="P44" s="36"/>
    </row>
    <row r="45" spans="1:16" customFormat="1" x14ac:dyDescent="0.25">
      <c r="A45" s="36"/>
      <c r="B45" s="36"/>
      <c r="C45" s="36"/>
      <c r="D45" s="68"/>
      <c r="E45" s="68"/>
      <c r="F45" s="36"/>
      <c r="G45" s="36"/>
      <c r="H45" s="69"/>
      <c r="I45" s="36"/>
      <c r="J45" s="36"/>
      <c r="K45" s="72"/>
      <c r="L45" s="36"/>
      <c r="M45" s="36"/>
      <c r="N45" s="71"/>
      <c r="O45" s="71"/>
      <c r="P45" s="36"/>
    </row>
    <row r="46" spans="1:16" s="20" customFormat="1" ht="15.75" hidden="1" outlineLevel="1" x14ac:dyDescent="0.25">
      <c r="A46" s="73" t="s">
        <v>105</v>
      </c>
      <c r="D46" s="74"/>
      <c r="E46" s="74"/>
      <c r="N46" s="75"/>
      <c r="O46" s="75"/>
    </row>
    <row r="47" spans="1:16" s="20" customFormat="1" ht="15.75" hidden="1" outlineLevel="1" x14ac:dyDescent="0.25">
      <c r="A47" s="73" t="s">
        <v>106</v>
      </c>
      <c r="B47" s="76"/>
      <c r="C47" s="76"/>
      <c r="D47" s="77"/>
      <c r="E47" s="78" t="s">
        <v>107</v>
      </c>
      <c r="F47" s="79"/>
      <c r="G47" s="80"/>
      <c r="H47" s="81"/>
      <c r="I47" s="80"/>
      <c r="J47" s="80"/>
      <c r="K47" s="80"/>
      <c r="L47" s="80"/>
      <c r="M47" s="73"/>
      <c r="N47" s="76"/>
      <c r="O47" s="76"/>
    </row>
    <row r="48" spans="1:16" s="20" customFormat="1" ht="15.75" hidden="1" outlineLevel="1" x14ac:dyDescent="0.25">
      <c r="A48" s="73" t="s">
        <v>108</v>
      </c>
      <c r="B48" s="76"/>
      <c r="C48" s="76"/>
      <c r="D48" s="77"/>
      <c r="E48" s="78" t="s">
        <v>109</v>
      </c>
      <c r="F48" s="79"/>
      <c r="G48" s="80"/>
      <c r="H48" s="81"/>
      <c r="I48" s="80"/>
      <c r="J48" s="80"/>
      <c r="K48" s="80"/>
      <c r="L48" s="80"/>
      <c r="M48" s="73"/>
      <c r="N48" s="76"/>
      <c r="O48" s="76"/>
    </row>
    <row r="49" spans="1:16" s="20" customFormat="1" ht="15.75" hidden="1" outlineLevel="1" x14ac:dyDescent="0.25">
      <c r="A49" s="73"/>
      <c r="B49" s="76"/>
      <c r="C49" s="76"/>
      <c r="D49" s="77"/>
      <c r="E49" s="82"/>
      <c r="F49" s="79"/>
      <c r="G49" s="80"/>
      <c r="H49" s="81"/>
      <c r="I49" s="80"/>
      <c r="J49" s="80"/>
      <c r="K49" s="72"/>
      <c r="L49" s="80"/>
      <c r="M49" s="73"/>
      <c r="N49" s="76"/>
      <c r="O49" s="76"/>
    </row>
    <row r="50" spans="1:16" customFormat="1" collapsed="1" x14ac:dyDescent="0.25">
      <c r="A50" s="36"/>
      <c r="B50" s="36"/>
      <c r="C50" s="36"/>
      <c r="D50" s="68"/>
      <c r="E50" s="68"/>
      <c r="F50" s="36"/>
      <c r="G50" s="36"/>
      <c r="H50" s="69"/>
      <c r="I50" s="36"/>
      <c r="J50" s="36"/>
      <c r="K50" s="72"/>
      <c r="L50" s="36"/>
      <c r="M50" s="36"/>
      <c r="N50" s="71"/>
      <c r="O50" s="71"/>
      <c r="P50" s="36"/>
    </row>
    <row r="51" spans="1:16" customFormat="1" x14ac:dyDescent="0.25">
      <c r="A51" s="36"/>
      <c r="B51" s="36"/>
      <c r="C51" s="36"/>
      <c r="D51" s="68"/>
      <c r="E51" s="68"/>
      <c r="F51" s="36"/>
      <c r="G51" s="36"/>
      <c r="H51" s="69"/>
      <c r="I51" s="36"/>
      <c r="J51" s="36"/>
      <c r="K51" s="72"/>
      <c r="L51" s="36"/>
      <c r="M51" s="36"/>
      <c r="N51" s="71"/>
      <c r="O51" s="71"/>
      <c r="P51" s="36"/>
    </row>
    <row r="52" spans="1:16" customFormat="1" x14ac:dyDescent="0.25">
      <c r="A52" s="36"/>
      <c r="B52" s="36"/>
      <c r="C52" s="36"/>
      <c r="D52" s="68"/>
      <c r="E52" s="68"/>
      <c r="F52" s="36"/>
      <c r="G52" s="36"/>
      <c r="H52" s="69"/>
      <c r="I52" s="36"/>
      <c r="J52" s="36"/>
      <c r="K52" s="72"/>
      <c r="L52" s="36"/>
      <c r="M52" s="36"/>
      <c r="N52" s="71"/>
      <c r="O52" s="71"/>
      <c r="P52" s="36"/>
    </row>
    <row r="53" spans="1:16" s="20" customFormat="1" ht="39" customHeight="1" collapsed="1" x14ac:dyDescent="0.25">
      <c r="A53" s="83"/>
      <c r="B53" s="84"/>
      <c r="C53" s="85"/>
      <c r="D53" s="86"/>
      <c r="E53" s="87"/>
      <c r="F53" s="88"/>
      <c r="G53" s="89"/>
      <c r="H53" s="90"/>
      <c r="I53" s="88"/>
      <c r="J53" s="88"/>
      <c r="K53" s="91"/>
      <c r="L53" s="92"/>
      <c r="M53" s="92"/>
      <c r="N53" s="85"/>
      <c r="O53" s="85"/>
    </row>
    <row r="54" spans="1:16" s="20" customFormat="1" ht="39" customHeight="1" collapsed="1" x14ac:dyDescent="0.25">
      <c r="A54" s="83"/>
      <c r="B54" s="84"/>
      <c r="C54" s="85"/>
      <c r="D54" s="86"/>
      <c r="E54" s="87"/>
      <c r="F54" s="88"/>
      <c r="G54" s="89"/>
      <c r="H54" s="90"/>
      <c r="I54" s="88"/>
      <c r="J54" s="88"/>
      <c r="K54" s="91"/>
      <c r="L54" s="92"/>
      <c r="M54" s="92"/>
      <c r="N54" s="85"/>
      <c r="O54" s="85"/>
    </row>
    <row r="55" spans="1:16" s="20" customFormat="1" ht="39" customHeight="1" collapsed="1" x14ac:dyDescent="0.25">
      <c r="A55" s="83"/>
      <c r="B55" s="84"/>
      <c r="C55" s="85"/>
      <c r="D55" s="86"/>
      <c r="E55" s="87"/>
      <c r="F55" s="88"/>
      <c r="G55" s="89"/>
      <c r="H55" s="90"/>
      <c r="I55" s="88"/>
      <c r="J55" s="88"/>
      <c r="K55" s="91"/>
      <c r="L55" s="92"/>
      <c r="M55" s="92"/>
      <c r="N55" s="85"/>
      <c r="O55" s="85"/>
    </row>
    <row r="56" spans="1:16" customFormat="1" x14ac:dyDescent="0.25">
      <c r="A56" s="93"/>
      <c r="B56" s="93"/>
      <c r="C56" s="93"/>
      <c r="D56" s="94"/>
      <c r="E56" s="94"/>
      <c r="F56" s="93"/>
      <c r="G56" s="93"/>
      <c r="H56" s="95"/>
      <c r="I56" s="93"/>
      <c r="J56" s="93"/>
      <c r="K56" s="95"/>
      <c r="L56" s="93"/>
      <c r="M56" s="93"/>
      <c r="N56" s="96"/>
      <c r="O56" s="96"/>
      <c r="P56" s="36"/>
    </row>
  </sheetData>
  <autoFilter ref="A25:O48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5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18.06.2021г (4)</vt:lpstr>
      <vt:lpstr>'ГКПЗ на 18.06.2021г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2021-06-18T06:00:51Z</dcterms:created>
  <dcterms:modified xsi:type="dcterms:W3CDTF">2021-06-18T06:01:17Z</dcterms:modified>
</cp:coreProperties>
</file>